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795" windowHeight="8445"/>
  </bookViews>
  <sheets>
    <sheet name="Pfarrhaus" sheetId="1" r:id="rId1"/>
    <sheet name="Mietobjekt" sheetId="2" r:id="rId2"/>
    <sheet name="KG ohne Pfarrwhg. (ledig)" sheetId="3" r:id="rId3"/>
    <sheet name="KG ohne Pfarrwhg. (verheiratet)" sheetId="6" r:id="rId4"/>
    <sheet name="Vergleich" sheetId="4" r:id="rId5"/>
  </sheets>
  <calcPr calcId="125725"/>
</workbook>
</file>

<file path=xl/calcChain.xml><?xml version="1.0" encoding="utf-8"?>
<calcChain xmlns="http://schemas.openxmlformats.org/spreadsheetml/2006/main">
  <c r="F7" i="2"/>
  <c r="F6"/>
  <c r="E9" i="6"/>
  <c r="E8"/>
  <c r="E11" s="1"/>
  <c r="E13" s="1"/>
  <c r="E9" i="4" s="1"/>
  <c r="E9" i="3"/>
  <c r="E8"/>
  <c r="E11" s="1"/>
  <c r="E13" s="1"/>
  <c r="E7" i="4" s="1"/>
  <c r="E27" i="1"/>
  <c r="F8" i="2"/>
  <c r="E10" i="1"/>
  <c r="E18" s="1"/>
  <c r="E21" s="1"/>
  <c r="E23" s="1"/>
  <c r="F11" i="2" l="1"/>
  <c r="F14" s="1"/>
  <c r="F18" s="1"/>
  <c r="E29" i="1"/>
  <c r="E3" i="4" s="1"/>
  <c r="E5" l="1"/>
</calcChain>
</file>

<file path=xl/sharedStrings.xml><?xml version="1.0" encoding="utf-8"?>
<sst xmlns="http://schemas.openxmlformats.org/spreadsheetml/2006/main" count="113" uniqueCount="57">
  <si>
    <t>Bruttogrundfläche</t>
  </si>
  <si>
    <t xml:space="preserve">Nebenkosten </t>
  </si>
  <si>
    <r>
      <t>Wohnbereich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</si>
  <si>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Amtsbereich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</si>
  <si>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b/>
        <sz val="12"/>
        <color theme="1"/>
        <rFont val="Calibri"/>
        <family val="2"/>
        <scheme val="minor"/>
      </rPr>
      <t>Jährliche Aufwendungen</t>
    </r>
    <r>
      <rPr>
        <sz val="11"/>
        <color theme="1"/>
        <rFont val="Calibri"/>
        <family val="2"/>
        <scheme val="minor"/>
      </rPr>
      <t xml:space="preserve"> </t>
    </r>
  </si>
  <si>
    <t xml:space="preserve"> </t>
  </si>
  <si>
    <t xml:space="preserve">Gesamtaufwendungen 20 Jahre </t>
  </si>
  <si>
    <t>Neubauwert</t>
  </si>
  <si>
    <t>p.a.</t>
  </si>
  <si>
    <t xml:space="preserve">Mietobjekt durch KG angemietet/ Referenzzeitraum 20 Jahre </t>
  </si>
  <si>
    <t>Miete*</t>
  </si>
  <si>
    <t xml:space="preserve">Schönheitsreparaturen </t>
  </si>
  <si>
    <t>Gesamtaufwendungen p.a.</t>
  </si>
  <si>
    <t>Darlehensbelastung</t>
  </si>
  <si>
    <t>Verkaufserlös Pfarrhaus</t>
  </si>
  <si>
    <t xml:space="preserve">Baumittelzuweisung 20 Jahre </t>
  </si>
  <si>
    <t>Baumittelzuweisung p.a.</t>
  </si>
  <si>
    <t xml:space="preserve">Gesamtsaldo 20 Jahre </t>
  </si>
  <si>
    <t xml:space="preserve">Pfarrhausrechner  /Referenzzeitraum 20 Jahre </t>
  </si>
  <si>
    <t>Amtsbereich im Mietobjekt</t>
  </si>
  <si>
    <t>Bauunterhalt Gesamtgebäude</t>
  </si>
  <si>
    <t xml:space="preserve">90.000 Euro abzgl. Instandhaltungs-
rücklage p.a.
</t>
  </si>
  <si>
    <t>Jährliche gebäudebezogene Baumittelzuweisungen des Kirchenbezirks an die Gemeinde</t>
  </si>
  <si>
    <t>Gesamtkosten des Pfarrhauses in 20 Jahren</t>
  </si>
  <si>
    <t>Bautechnische Daten:</t>
  </si>
  <si>
    <t>Jährliche Aufwendung für Bewirtschaftung 
 und Bauunterhalt ohne Investitionsbedarf</t>
  </si>
  <si>
    <t>Investitionsbedarf aktuell</t>
  </si>
  <si>
    <t>Gesamtaufwendungen Pfarrhaus in 20 Jahren</t>
  </si>
  <si>
    <t>Bewirtschaftungskosten Amtsbereich:</t>
  </si>
  <si>
    <t>Instandhaltungsrücklage/
Abschreibung 80 Jahre</t>
  </si>
  <si>
    <t xml:space="preserve">Modernisierungs-/
Sanierungsbedarf </t>
  </si>
  <si>
    <r>
      <t>Amtsbereich 300 kwh/
oder 30 €/m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p.a.</t>
    </r>
  </si>
  <si>
    <t>geschätzter Modernisierungsbedarf in 
20 Jahren: 90.000 EUR</t>
  </si>
  <si>
    <r>
      <t xml:space="preserve">Nebenkosten 
</t>
    </r>
    <r>
      <rPr>
        <sz val="11"/>
        <color theme="1"/>
        <rFont val="Calibri"/>
        <family val="2"/>
        <scheme val="minor"/>
      </rPr>
      <t>(Gas/Wasser/
Strom/Reinigung)</t>
    </r>
  </si>
  <si>
    <r>
      <t>Amtsbereich 300 kwh/
oder 
30 €/m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p.a.</t>
    </r>
  </si>
  <si>
    <r>
      <t>Amtsbereich 
300 kwh/
oder 
30 €/m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p.a.</t>
    </r>
  </si>
  <si>
    <t>Erstattung Pfarrwohnungsausgleich an Landeskirche</t>
  </si>
  <si>
    <t>EUR</t>
  </si>
  <si>
    <t>E</t>
  </si>
  <si>
    <t>Gesamtkosten Amtsbereich für 20 Jahre</t>
  </si>
  <si>
    <t>Pfarrhaus im Eigentum der KG</t>
  </si>
  <si>
    <t>Vergleich für die Kirchengemeinde für 20 Jahre</t>
  </si>
  <si>
    <t xml:space="preserve">Schönheits-
reparaturen </t>
  </si>
  <si>
    <t>Amtsbereich p.a.</t>
  </si>
  <si>
    <t>Wohnbereich p.a.</t>
  </si>
  <si>
    <t>Dienstwohnobjekt von KG angemietet</t>
  </si>
  <si>
    <t>Kirchengemeinde ohne Wohnobjekt</t>
  </si>
  <si>
    <t>Bereitstellung Amtsbereich</t>
  </si>
  <si>
    <t>KG ohne Wohnobjekt (für Ledige)</t>
  </si>
  <si>
    <t>KG ohne Wohnobjekt (für Verheiratete)</t>
  </si>
  <si>
    <t>(für Verheiratete: EUR 660,97 mtl. Stand 01.01.12)</t>
  </si>
  <si>
    <t>Miete*/
Bereitstellung</t>
  </si>
  <si>
    <r>
      <t>* Die Mietspanne beträgt 2012
 5-7,50 € pro m</t>
    </r>
    <r>
      <rPr>
        <vertAlign val="superscript"/>
        <sz val="11"/>
        <color theme="1"/>
        <rFont val="Calibri"/>
        <family val="2"/>
        <scheme val="minor"/>
      </rPr>
      <t xml:space="preserve">2
</t>
    </r>
    <r>
      <rPr>
        <sz val="11"/>
        <color theme="1"/>
        <rFont val="Calibri"/>
        <family val="2"/>
        <scheme val="minor"/>
      </rPr>
      <t xml:space="preserve">Hier eingesetzt ist der Mittelwert in der Ev.Kirche Pfalz von </t>
    </r>
    <r>
      <rPr>
        <b/>
        <sz val="11"/>
        <color theme="1"/>
        <rFont val="Calibri"/>
        <family val="2"/>
        <scheme val="minor"/>
      </rPr>
      <t>6 Euro</t>
    </r>
    <r>
      <rPr>
        <vertAlign val="superscript"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nach dem offiziellen Mietspiegel 
Rheinland-Pfalz </t>
    </r>
  </si>
  <si>
    <r>
      <t>* Die Mietspanne beträgt 2012 
 5-7,5€ pro m</t>
    </r>
    <r>
      <rPr>
        <vertAlign val="superscript"/>
        <sz val="11"/>
        <color theme="1"/>
        <rFont val="Calibri"/>
        <family val="2"/>
        <scheme val="minor"/>
      </rPr>
      <t xml:space="preserve">2
</t>
    </r>
    <r>
      <rPr>
        <sz val="11"/>
        <color theme="1"/>
        <rFont val="Calibri"/>
        <family val="2"/>
        <scheme val="minor"/>
      </rPr>
      <t xml:space="preserve">Hier eingesetzt ist als Beispiel der Mittelwert in der Ev.Kirche Pfalz von </t>
    </r>
    <r>
      <rPr>
        <b/>
        <sz val="11"/>
        <color theme="1"/>
        <rFont val="Calibri"/>
        <family val="2"/>
        <scheme val="minor"/>
      </rPr>
      <t>6 Euro</t>
    </r>
    <r>
      <rPr>
        <vertAlign val="superscript"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nach dem offiziellen Mietspiegel 
Rheinland-Pfalz .</t>
    </r>
  </si>
  <si>
    <t>Ablösung eventueller Darlehensverpflichtungen</t>
  </si>
  <si>
    <t>(für Ledige: EUR 600,67 mtl. Stand 01.01.12)</t>
  </si>
  <si>
    <t>Kosten Pfarrwohnungsausgleich 
und Amtsbereich für Kirchengemeinde p.a.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</si>
</sst>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0" xfId="0" applyFont="1"/>
    <xf numFmtId="0" fontId="2" fillId="0" borderId="2" xfId="0" applyFont="1" applyBorder="1"/>
    <xf numFmtId="0" fontId="0" fillId="0" borderId="0" xfId="0" applyBorder="1"/>
    <xf numFmtId="0" fontId="2" fillId="0" borderId="9" xfId="0" applyFont="1" applyBorder="1"/>
    <xf numFmtId="0" fontId="2" fillId="5" borderId="2" xfId="0" applyFont="1" applyFill="1" applyBorder="1"/>
    <xf numFmtId="0" fontId="2" fillId="5" borderId="14" xfId="0" applyFont="1" applyFill="1" applyBorder="1"/>
    <xf numFmtId="0" fontId="2" fillId="5" borderId="2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4" fillId="6" borderId="7" xfId="0" applyFont="1" applyFill="1" applyBorder="1"/>
    <xf numFmtId="0" fontId="0" fillId="6" borderId="0" xfId="0" applyFill="1" applyBorder="1"/>
    <xf numFmtId="0" fontId="0" fillId="6" borderId="8" xfId="0" applyFill="1" applyBorder="1"/>
    <xf numFmtId="0" fontId="0" fillId="6" borderId="1" xfId="0" applyFill="1" applyBorder="1"/>
    <xf numFmtId="0" fontId="0" fillId="6" borderId="12" xfId="0" applyFill="1" applyBorder="1"/>
    <xf numFmtId="0" fontId="2" fillId="6" borderId="7" xfId="0" applyFont="1" applyFill="1" applyBorder="1"/>
    <xf numFmtId="0" fontId="2" fillId="6" borderId="0" xfId="0" applyFont="1" applyFill="1" applyBorder="1"/>
    <xf numFmtId="0" fontId="2" fillId="6" borderId="11" xfId="0" applyFont="1" applyFill="1" applyBorder="1"/>
    <xf numFmtId="0" fontId="2" fillId="6" borderId="1" xfId="0" applyFont="1" applyFill="1" applyBorder="1"/>
    <xf numFmtId="0" fontId="2" fillId="5" borderId="25" xfId="0" applyFont="1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3" fontId="0" fillId="6" borderId="0" xfId="0" applyNumberFormat="1" applyFill="1" applyBorder="1"/>
    <xf numFmtId="0" fontId="2" fillId="0" borderId="14" xfId="0" applyFont="1" applyBorder="1"/>
    <xf numFmtId="0" fontId="9" fillId="6" borderId="0" xfId="0" applyFont="1" applyFill="1"/>
    <xf numFmtId="0" fontId="3" fillId="6" borderId="2" xfId="0" applyFont="1" applyFill="1" applyBorder="1"/>
    <xf numFmtId="0" fontId="0" fillId="7" borderId="5" xfId="0" applyFill="1" applyBorder="1"/>
    <xf numFmtId="0" fontId="2" fillId="7" borderId="4" xfId="0" applyFont="1" applyFill="1" applyBorder="1"/>
    <xf numFmtId="0" fontId="2" fillId="7" borderId="5" xfId="0" applyFont="1" applyFill="1" applyBorder="1"/>
    <xf numFmtId="0" fontId="2" fillId="6" borderId="33" xfId="0" applyFont="1" applyFill="1" applyBorder="1"/>
    <xf numFmtId="0" fontId="2" fillId="0" borderId="35" xfId="0" applyFont="1" applyBorder="1"/>
    <xf numFmtId="0" fontId="0" fillId="6" borderId="35" xfId="0" applyFill="1" applyBorder="1"/>
    <xf numFmtId="0" fontId="0" fillId="0" borderId="35" xfId="0" applyBorder="1"/>
    <xf numFmtId="0" fontId="2" fillId="6" borderId="33" xfId="0" applyFont="1" applyFill="1" applyBorder="1" applyAlignment="1">
      <alignment wrapText="1"/>
    </xf>
    <xf numFmtId="0" fontId="2" fillId="6" borderId="35" xfId="0" applyFont="1" applyFill="1" applyBorder="1" applyAlignment="1">
      <alignment wrapText="1"/>
    </xf>
    <xf numFmtId="0" fontId="2" fillId="7" borderId="6" xfId="0" applyFont="1" applyFill="1" applyBorder="1" applyAlignment="1">
      <alignment horizontal="center"/>
    </xf>
    <xf numFmtId="0" fontId="2" fillId="7" borderId="40" xfId="0" applyFont="1" applyFill="1" applyBorder="1"/>
    <xf numFmtId="0" fontId="0" fillId="7" borderId="41" xfId="0" applyFill="1" applyBorder="1"/>
    <xf numFmtId="0" fontId="0" fillId="7" borderId="39" xfId="0" applyFill="1" applyBorder="1"/>
    <xf numFmtId="0" fontId="0" fillId="6" borderId="0" xfId="0" applyFill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0" fontId="1" fillId="6" borderId="20" xfId="0" applyFont="1" applyFill="1" applyBorder="1" applyAlignment="1">
      <alignment horizontal="left"/>
    </xf>
    <xf numFmtId="0" fontId="1" fillId="6" borderId="21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0" fillId="6" borderId="1" xfId="0" applyFill="1" applyBorder="1" applyAlignment="1">
      <alignment horizontal="right"/>
    </xf>
    <xf numFmtId="0" fontId="2" fillId="7" borderId="6" xfId="0" applyFont="1" applyFill="1" applyBorder="1"/>
    <xf numFmtId="4" fontId="2" fillId="0" borderId="0" xfId="0" applyNumberFormat="1" applyFont="1"/>
    <xf numFmtId="0" fontId="1" fillId="3" borderId="0" xfId="0" applyFont="1" applyFill="1"/>
    <xf numFmtId="4" fontId="1" fillId="3" borderId="0" xfId="0" applyNumberFormat="1" applyFont="1" applyFill="1"/>
    <xf numFmtId="0" fontId="0" fillId="5" borderId="11" xfId="0" applyFill="1" applyBorder="1"/>
    <xf numFmtId="0" fontId="0" fillId="5" borderId="1" xfId="0" applyFill="1" applyBorder="1"/>
    <xf numFmtId="0" fontId="1" fillId="8" borderId="0" xfId="0" applyFont="1" applyFill="1"/>
    <xf numFmtId="0" fontId="1" fillId="8" borderId="0" xfId="0" applyFont="1" applyFill="1" applyAlignment="1">
      <alignment horizontal="right"/>
    </xf>
    <xf numFmtId="4" fontId="1" fillId="8" borderId="0" xfId="0" applyNumberFormat="1" applyFont="1" applyFill="1"/>
    <xf numFmtId="4" fontId="2" fillId="0" borderId="37" xfId="0" applyNumberFormat="1" applyFont="1" applyBorder="1"/>
    <xf numFmtId="4" fontId="0" fillId="0" borderId="28" xfId="0" applyNumberFormat="1" applyBorder="1"/>
    <xf numFmtId="4" fontId="0" fillId="0" borderId="35" xfId="0" applyNumberFormat="1" applyBorder="1"/>
    <xf numFmtId="4" fontId="0" fillId="7" borderId="46" xfId="0" applyNumberFormat="1" applyFill="1" applyBorder="1"/>
    <xf numFmtId="4" fontId="0" fillId="6" borderId="0" xfId="0" applyNumberFormat="1" applyFill="1" applyBorder="1"/>
    <xf numFmtId="4" fontId="1" fillId="6" borderId="28" xfId="0" applyNumberFormat="1" applyFont="1" applyFill="1" applyBorder="1"/>
    <xf numFmtId="4" fontId="1" fillId="3" borderId="2" xfId="0" applyNumberFormat="1" applyFont="1" applyFill="1" applyBorder="1"/>
    <xf numFmtId="4" fontId="0" fillId="0" borderId="17" xfId="0" applyNumberFormat="1" applyFont="1" applyFill="1" applyBorder="1"/>
    <xf numFmtId="0" fontId="1" fillId="3" borderId="0" xfId="0" applyFont="1" applyFill="1" applyAlignment="1">
      <alignment horizontal="right"/>
    </xf>
    <xf numFmtId="0" fontId="0" fillId="0" borderId="8" xfId="0" applyBorder="1"/>
    <xf numFmtId="0" fontId="9" fillId="6" borderId="47" xfId="0" applyFont="1" applyFill="1" applyBorder="1"/>
    <xf numFmtId="0" fontId="9" fillId="6" borderId="48" xfId="0" applyFont="1" applyFill="1" applyBorder="1"/>
    <xf numFmtId="0" fontId="2" fillId="5" borderId="9" xfId="0" applyFont="1" applyFill="1" applyBorder="1" applyAlignment="1">
      <alignment vertical="center"/>
    </xf>
    <xf numFmtId="0" fontId="2" fillId="5" borderId="44" xfId="0" applyFont="1" applyFill="1" applyBorder="1" applyAlignment="1">
      <alignment wrapText="1"/>
    </xf>
    <xf numFmtId="0" fontId="2" fillId="5" borderId="15" xfId="0" applyFont="1" applyFill="1" applyBorder="1" applyAlignment="1">
      <alignment wrapText="1"/>
    </xf>
    <xf numFmtId="0" fontId="4" fillId="6" borderId="0" xfId="0" applyFont="1" applyFill="1"/>
    <xf numFmtId="0" fontId="0" fillId="6" borderId="0" xfId="0" applyFill="1"/>
    <xf numFmtId="4" fontId="0" fillId="6" borderId="12" xfId="0" applyNumberFormat="1" applyFill="1" applyBorder="1"/>
    <xf numFmtId="4" fontId="0" fillId="6" borderId="28" xfId="0" applyNumberFormat="1" applyFill="1" applyBorder="1"/>
    <xf numFmtId="4" fontId="0" fillId="6" borderId="29" xfId="0" applyNumberFormat="1" applyFill="1" applyBorder="1"/>
    <xf numFmtId="0" fontId="2" fillId="5" borderId="25" xfId="0" applyFont="1" applyFill="1" applyBorder="1" applyAlignment="1">
      <alignment wrapText="1"/>
    </xf>
    <xf numFmtId="0" fontId="4" fillId="6" borderId="4" xfId="0" applyFont="1" applyFill="1" applyBorder="1"/>
    <xf numFmtId="0" fontId="0" fillId="6" borderId="7" xfId="0" applyFill="1" applyBorder="1"/>
    <xf numFmtId="0" fontId="0" fillId="6" borderId="49" xfId="0" applyFill="1" applyBorder="1"/>
    <xf numFmtId="4" fontId="0" fillId="6" borderId="13" xfId="0" applyNumberFormat="1" applyFill="1" applyBorder="1"/>
    <xf numFmtId="4" fontId="0" fillId="6" borderId="2" xfId="0" applyNumberFormat="1" applyFill="1" applyBorder="1"/>
    <xf numFmtId="0" fontId="0" fillId="6" borderId="40" xfId="0" applyFill="1" applyBorder="1"/>
    <xf numFmtId="0" fontId="0" fillId="6" borderId="21" xfId="0" applyFill="1" applyBorder="1" applyAlignment="1">
      <alignment horizontal="right"/>
    </xf>
    <xf numFmtId="0" fontId="0" fillId="6" borderId="11" xfId="0" applyFill="1" applyBorder="1"/>
    <xf numFmtId="0" fontId="10" fillId="6" borderId="0" xfId="0" applyFont="1" applyFill="1"/>
    <xf numFmtId="0" fontId="0" fillId="6" borderId="33" xfId="0" applyFill="1" applyBorder="1"/>
    <xf numFmtId="0" fontId="2" fillId="6" borderId="35" xfId="0" applyFont="1" applyFill="1" applyBorder="1" applyAlignment="1">
      <alignment horizontal="right"/>
    </xf>
    <xf numFmtId="0" fontId="2" fillId="6" borderId="0" xfId="0" applyFont="1" applyFill="1" applyAlignment="1">
      <alignment horizontal="right"/>
    </xf>
    <xf numFmtId="4" fontId="2" fillId="2" borderId="37" xfId="0" applyNumberFormat="1" applyFont="1" applyFill="1" applyBorder="1"/>
    <xf numFmtId="0" fontId="2" fillId="6" borderId="0" xfId="0" applyFont="1" applyFill="1" applyBorder="1" applyProtection="1"/>
    <xf numFmtId="0" fontId="0" fillId="0" borderId="28" xfId="0" applyBorder="1" applyProtection="1">
      <protection locked="0"/>
    </xf>
    <xf numFmtId="0" fontId="0" fillId="0" borderId="36" xfId="0" applyBorder="1" applyProtection="1">
      <protection locked="0"/>
    </xf>
    <xf numFmtId="4" fontId="0" fillId="0" borderId="28" xfId="0" applyNumberFormat="1" applyBorder="1" applyProtection="1">
      <protection locked="0"/>
    </xf>
    <xf numFmtId="4" fontId="0" fillId="0" borderId="29" xfId="0" applyNumberFormat="1" applyBorder="1" applyProtection="1">
      <protection locked="0"/>
    </xf>
    <xf numFmtId="0" fontId="4" fillId="6" borderId="5" xfId="0" applyFont="1" applyFill="1" applyBorder="1"/>
    <xf numFmtId="0" fontId="2" fillId="2" borderId="18" xfId="0" applyFont="1" applyFill="1" applyBorder="1" applyAlignment="1">
      <alignment horizontal="right"/>
    </xf>
    <xf numFmtId="0" fontId="0" fillId="0" borderId="3" xfId="0" applyBorder="1" applyAlignment="1"/>
    <xf numFmtId="0" fontId="0" fillId="0" borderId="51" xfId="0" applyBorder="1" applyAlignment="1"/>
    <xf numFmtId="0" fontId="0" fillId="0" borderId="52" xfId="0" applyBorder="1" applyAlignment="1"/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6" borderId="7" xfId="0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 wrapText="1"/>
    </xf>
    <xf numFmtId="0" fontId="2" fillId="5" borderId="10" xfId="0" applyFont="1" applyFill="1" applyBorder="1" applyAlignment="1"/>
    <xf numFmtId="0" fontId="2" fillId="0" borderId="50" xfId="0" applyFont="1" applyBorder="1" applyAlignment="1"/>
    <xf numFmtId="0" fontId="0" fillId="0" borderId="49" xfId="0" applyBorder="1" applyAlignment="1"/>
    <xf numFmtId="0" fontId="2" fillId="5" borderId="10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2" fillId="0" borderId="10" xfId="0" applyFont="1" applyBorder="1" applyAlignment="1"/>
    <xf numFmtId="0" fontId="0" fillId="2" borderId="10" xfId="0" applyFill="1" applyBorder="1" applyAlignment="1"/>
    <xf numFmtId="0" fontId="2" fillId="2" borderId="10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0" xfId="0" applyFill="1" applyAlignment="1">
      <alignment horizontal="center" vertical="top" wrapText="1"/>
    </xf>
    <xf numFmtId="0" fontId="1" fillId="8" borderId="0" xfId="0" applyFont="1" applyFill="1" applyAlignment="1">
      <alignment horizontal="center" vertical="center" wrapText="1"/>
    </xf>
    <xf numFmtId="4" fontId="0" fillId="0" borderId="38" xfId="0" applyNumberFormat="1" applyBorder="1" applyProtection="1">
      <protection locked="0"/>
    </xf>
    <xf numFmtId="4" fontId="1" fillId="8" borderId="24" xfId="0" applyNumberFormat="1" applyFont="1" applyFill="1" applyBorder="1" applyProtection="1"/>
    <xf numFmtId="4" fontId="1" fillId="8" borderId="28" xfId="0" applyNumberFormat="1" applyFont="1" applyFill="1" applyBorder="1" applyProtection="1"/>
    <xf numFmtId="4" fontId="1" fillId="8" borderId="29" xfId="0" applyNumberFormat="1" applyFont="1" applyFill="1" applyBorder="1" applyProtection="1"/>
    <xf numFmtId="4" fontId="1" fillId="3" borderId="24" xfId="0" applyNumberFormat="1" applyFont="1" applyFill="1" applyBorder="1" applyProtection="1"/>
    <xf numFmtId="0" fontId="2" fillId="7" borderId="4" xfId="0" applyFont="1" applyFill="1" applyBorder="1" applyProtection="1"/>
    <xf numFmtId="0" fontId="2" fillId="5" borderId="9" xfId="0" applyFont="1" applyFill="1" applyBorder="1" applyProtection="1"/>
    <xf numFmtId="0" fontId="2" fillId="5" borderId="2" xfId="0" applyFont="1" applyFill="1" applyBorder="1" applyProtection="1"/>
    <xf numFmtId="0" fontId="2" fillId="5" borderId="19" xfId="0" applyFont="1" applyFill="1" applyBorder="1" applyProtection="1"/>
    <xf numFmtId="0" fontId="2" fillId="5" borderId="26" xfId="0" applyFont="1" applyFill="1" applyBorder="1" applyAlignment="1" applyProtection="1">
      <alignment wrapText="1"/>
    </xf>
    <xf numFmtId="0" fontId="2" fillId="5" borderId="27" xfId="0" applyFont="1" applyFill="1" applyBorder="1" applyAlignment="1" applyProtection="1">
      <alignment wrapText="1"/>
    </xf>
    <xf numFmtId="0" fontId="2" fillId="7" borderId="25" xfId="0" applyFont="1" applyFill="1" applyBorder="1" applyProtection="1"/>
    <xf numFmtId="0" fontId="2" fillId="7" borderId="30" xfId="0" applyFont="1" applyFill="1" applyBorder="1" applyProtection="1"/>
    <xf numFmtId="0" fontId="2" fillId="7" borderId="45" xfId="0" applyFont="1" applyFill="1" applyBorder="1" applyProtection="1"/>
    <xf numFmtId="0" fontId="2" fillId="9" borderId="10" xfId="0" applyFont="1" applyFill="1" applyBorder="1" applyAlignment="1" applyProtection="1">
      <alignment horizontal="center" wrapText="1"/>
    </xf>
    <xf numFmtId="0" fontId="0" fillId="9" borderId="3" xfId="0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wrapText="1"/>
    </xf>
    <xf numFmtId="0" fontId="2" fillId="5" borderId="9" xfId="0" applyFont="1" applyFill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vertical="center" wrapText="1"/>
    </xf>
    <xf numFmtId="0" fontId="2" fillId="5" borderId="15" xfId="0" applyFont="1" applyFill="1" applyBorder="1" applyProtection="1"/>
    <xf numFmtId="0" fontId="2" fillId="5" borderId="16" xfId="0" applyFont="1" applyFill="1" applyBorder="1" applyProtection="1"/>
    <xf numFmtId="0" fontId="8" fillId="8" borderId="33" xfId="0" applyFont="1" applyFill="1" applyBorder="1" applyAlignment="1" applyProtection="1">
      <alignment horizontal="left" wrapText="1"/>
    </xf>
    <xf numFmtId="0" fontId="8" fillId="8" borderId="35" xfId="0" applyFont="1" applyFill="1" applyBorder="1" applyAlignment="1" applyProtection="1">
      <alignment horizontal="left"/>
    </xf>
    <xf numFmtId="0" fontId="8" fillId="8" borderId="34" xfId="0" applyFont="1" applyFill="1" applyBorder="1" applyAlignment="1" applyProtection="1">
      <alignment horizontal="left"/>
    </xf>
    <xf numFmtId="0" fontId="1" fillId="8" borderId="23" xfId="0" applyFont="1" applyFill="1" applyBorder="1" applyAlignment="1" applyProtection="1">
      <alignment horizontal="right"/>
    </xf>
    <xf numFmtId="0" fontId="0" fillId="6" borderId="1" xfId="0" applyFill="1" applyBorder="1" applyAlignment="1" applyProtection="1">
      <alignment horizontal="right"/>
    </xf>
    <xf numFmtId="0" fontId="0" fillId="6" borderId="0" xfId="0" applyFill="1" applyBorder="1" applyAlignment="1" applyProtection="1">
      <alignment horizontal="right"/>
    </xf>
    <xf numFmtId="0" fontId="2" fillId="2" borderId="30" xfId="0" applyFont="1" applyFill="1" applyBorder="1" applyAlignment="1" applyProtection="1">
      <alignment horizontal="left"/>
    </xf>
    <xf numFmtId="0" fontId="2" fillId="2" borderId="31" xfId="0" applyFont="1" applyFill="1" applyBorder="1" applyAlignment="1" applyProtection="1">
      <alignment horizontal="left"/>
    </xf>
    <xf numFmtId="0" fontId="0" fillId="2" borderId="31" xfId="0" applyFill="1" applyBorder="1" applyProtection="1"/>
    <xf numFmtId="0" fontId="2" fillId="2" borderId="31" xfId="0" applyFont="1" applyFill="1" applyBorder="1" applyAlignment="1" applyProtection="1">
      <alignment horizontal="right"/>
    </xf>
    <xf numFmtId="0" fontId="1" fillId="8" borderId="2" xfId="0" applyFont="1" applyFill="1" applyBorder="1" applyAlignment="1" applyProtection="1">
      <alignment horizontal="right"/>
    </xf>
    <xf numFmtId="0" fontId="3" fillId="8" borderId="2" xfId="0" applyFont="1" applyFill="1" applyBorder="1" applyProtection="1"/>
    <xf numFmtId="0" fontId="1" fillId="8" borderId="9" xfId="0" applyFont="1" applyFill="1" applyBorder="1" applyAlignment="1" applyProtection="1">
      <alignment horizontal="left"/>
    </xf>
    <xf numFmtId="0" fontId="1" fillId="8" borderId="2" xfId="0" applyFont="1" applyFill="1" applyBorder="1" applyAlignment="1" applyProtection="1">
      <alignment horizontal="left"/>
    </xf>
    <xf numFmtId="0" fontId="1" fillId="8" borderId="11" xfId="0" applyFont="1" applyFill="1" applyBorder="1" applyAlignment="1" applyProtection="1">
      <alignment horizontal="left"/>
    </xf>
    <xf numFmtId="0" fontId="1" fillId="8" borderId="42" xfId="0" applyFont="1" applyFill="1" applyBorder="1" applyAlignment="1" applyProtection="1">
      <alignment horizontal="left"/>
    </xf>
    <xf numFmtId="0" fontId="3" fillId="8" borderId="16" xfId="0" applyFont="1" applyFill="1" applyBorder="1" applyProtection="1"/>
    <xf numFmtId="0" fontId="1" fillId="8" borderId="16" xfId="0" applyFont="1" applyFill="1" applyBorder="1" applyAlignment="1" applyProtection="1">
      <alignment horizontal="right"/>
    </xf>
    <xf numFmtId="0" fontId="2" fillId="7" borderId="4" xfId="0" applyFont="1" applyFill="1" applyBorder="1" applyAlignment="1" applyProtection="1">
      <alignment horizontal="left"/>
    </xf>
    <xf numFmtId="0" fontId="2" fillId="7" borderId="5" xfId="0" applyFont="1" applyFill="1" applyBorder="1" applyAlignment="1" applyProtection="1">
      <alignment horizontal="left"/>
    </xf>
    <xf numFmtId="0" fontId="0" fillId="7" borderId="5" xfId="0" applyFill="1" applyBorder="1" applyProtection="1"/>
    <xf numFmtId="4" fontId="0" fillId="7" borderId="6" xfId="0" applyNumberFormat="1" applyFill="1" applyBorder="1" applyProtection="1"/>
    <xf numFmtId="0" fontId="2" fillId="4" borderId="10" xfId="0" applyFont="1" applyFill="1" applyBorder="1" applyAlignment="1" applyProtection="1">
      <alignment horizontal="left"/>
    </xf>
    <xf numFmtId="0" fontId="2" fillId="4" borderId="3" xfId="0" applyFont="1" applyFill="1" applyBorder="1" applyAlignment="1" applyProtection="1">
      <alignment horizontal="left"/>
    </xf>
    <xf numFmtId="0" fontId="0" fillId="4" borderId="2" xfId="0" applyFill="1" applyBorder="1" applyProtection="1"/>
    <xf numFmtId="0" fontId="2" fillId="4" borderId="2" xfId="0" applyFont="1" applyFill="1" applyBorder="1" applyAlignment="1" applyProtection="1">
      <alignment horizontal="right"/>
    </xf>
    <xf numFmtId="0" fontId="2" fillId="4" borderId="16" xfId="0" applyFont="1" applyFill="1" applyBorder="1" applyAlignment="1" applyProtection="1">
      <alignment horizontal="right"/>
    </xf>
    <xf numFmtId="0" fontId="0" fillId="4" borderId="16" xfId="0" applyFill="1" applyBorder="1" applyProtection="1"/>
    <xf numFmtId="0" fontId="2" fillId="4" borderId="43" xfId="0" applyFont="1" applyFill="1" applyBorder="1" applyAlignment="1" applyProtection="1">
      <alignment horizontal="left"/>
    </xf>
    <xf numFmtId="0" fontId="2" fillId="4" borderId="44" xfId="0" applyFont="1" applyFill="1" applyBorder="1" applyAlignment="1" applyProtection="1">
      <alignment horizontal="left"/>
    </xf>
    <xf numFmtId="0" fontId="1" fillId="3" borderId="22" xfId="0" applyFont="1" applyFill="1" applyBorder="1" applyAlignment="1" applyProtection="1">
      <alignment horizontal="left"/>
    </xf>
    <xf numFmtId="0" fontId="1" fillId="3" borderId="23" xfId="0" applyFont="1" applyFill="1" applyBorder="1" applyAlignment="1" applyProtection="1">
      <alignment horizontal="left"/>
    </xf>
    <xf numFmtId="0" fontId="3" fillId="3" borderId="23" xfId="0" applyFont="1" applyFill="1" applyBorder="1" applyProtection="1"/>
    <xf numFmtId="0" fontId="1" fillId="3" borderId="23" xfId="0" applyFont="1" applyFill="1" applyBorder="1" applyAlignment="1" applyProtection="1">
      <alignment horizontal="right"/>
    </xf>
    <xf numFmtId="1" fontId="0" fillId="6" borderId="2" xfId="0" applyNumberFormat="1" applyFill="1" applyBorder="1" applyProtection="1">
      <protection locked="0"/>
    </xf>
    <xf numFmtId="0" fontId="0" fillId="6" borderId="16" xfId="0" applyFill="1" applyBorder="1" applyProtection="1">
      <protection locked="0"/>
    </xf>
    <xf numFmtId="4" fontId="0" fillId="6" borderId="2" xfId="0" applyNumberFormat="1" applyFill="1" applyBorder="1" applyProtection="1">
      <protection locked="0"/>
    </xf>
    <xf numFmtId="4" fontId="0" fillId="4" borderId="14" xfId="0" applyNumberFormat="1" applyFont="1" applyFill="1" applyBorder="1" applyProtection="1">
      <protection locked="0"/>
    </xf>
    <xf numFmtId="4" fontId="0" fillId="3" borderId="0" xfId="0" applyNumberFormat="1" applyFont="1" applyFill="1" applyBorder="1" applyProtection="1">
      <protection locked="0"/>
    </xf>
    <xf numFmtId="164" fontId="2" fillId="5" borderId="21" xfId="0" applyNumberFormat="1" applyFont="1" applyFill="1" applyBorder="1" applyProtection="1">
      <protection locked="0"/>
    </xf>
    <xf numFmtId="4" fontId="0" fillId="6" borderId="28" xfId="0" applyNumberFormat="1" applyFill="1" applyBorder="1" applyProtection="1">
      <protection locked="0"/>
    </xf>
    <xf numFmtId="4" fontId="0" fillId="4" borderId="28" xfId="0" applyNumberFormat="1" applyFill="1" applyBorder="1" applyProtection="1">
      <protection locked="0"/>
    </xf>
    <xf numFmtId="4" fontId="0" fillId="4" borderId="29" xfId="0" applyNumberFormat="1" applyFill="1" applyBorder="1" applyProtection="1">
      <protection locked="0"/>
    </xf>
    <xf numFmtId="4" fontId="2" fillId="2" borderId="32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topLeftCell="A13" zoomScaleNormal="100" workbookViewId="0">
      <selection activeCell="E29" sqref="E29"/>
    </sheetView>
  </sheetViews>
  <sheetFormatPr baseColWidth="10" defaultColWidth="0" defaultRowHeight="15" zeroHeight="1"/>
  <cols>
    <col min="1" max="1" width="25.42578125" bestFit="1" customWidth="1"/>
    <col min="2" max="2" width="17.7109375" customWidth="1"/>
    <col min="3" max="4" width="11.42578125" customWidth="1"/>
    <col min="5" max="5" width="13.42578125" customWidth="1"/>
    <col min="6" max="6" width="11.42578125" customWidth="1"/>
    <col min="7" max="16384" width="11.42578125" hidden="1"/>
  </cols>
  <sheetData>
    <row r="1" spans="1:6">
      <c r="A1" s="19"/>
      <c r="B1" s="20"/>
      <c r="C1" s="20"/>
      <c r="D1" s="20"/>
      <c r="E1" s="20"/>
      <c r="F1" s="21"/>
    </row>
    <row r="2" spans="1:6" ht="18.75">
      <c r="A2" s="9" t="s">
        <v>18</v>
      </c>
      <c r="B2" s="10"/>
      <c r="C2" s="10"/>
      <c r="D2" s="10"/>
      <c r="E2" s="10"/>
      <c r="F2" s="11"/>
    </row>
    <row r="3" spans="1:6" ht="19.5" thickBot="1">
      <c r="A3" s="9"/>
      <c r="B3" s="10"/>
      <c r="C3" s="10"/>
      <c r="D3" s="10"/>
      <c r="E3" s="10"/>
      <c r="F3" s="11"/>
    </row>
    <row r="4" spans="1:6">
      <c r="A4" s="121" t="s">
        <v>24</v>
      </c>
      <c r="B4" s="28"/>
      <c r="C4" s="26"/>
      <c r="D4" s="26"/>
      <c r="E4" s="35"/>
      <c r="F4" s="11"/>
    </row>
    <row r="5" spans="1:6" ht="17.25">
      <c r="A5" s="122" t="s">
        <v>0</v>
      </c>
      <c r="B5" s="123" t="s">
        <v>2</v>
      </c>
      <c r="C5" s="10"/>
      <c r="D5" s="10"/>
      <c r="E5" s="90">
        <v>140</v>
      </c>
      <c r="F5" s="11"/>
    </row>
    <row r="6" spans="1:6" ht="17.25">
      <c r="A6" s="4"/>
      <c r="B6" s="123" t="s">
        <v>3</v>
      </c>
      <c r="C6" s="10"/>
      <c r="D6" s="10"/>
      <c r="E6" s="90">
        <v>40</v>
      </c>
      <c r="F6" s="11"/>
    </row>
    <row r="7" spans="1:6" ht="15.75" thickBot="1">
      <c r="A7" s="124" t="s">
        <v>7</v>
      </c>
      <c r="B7" s="23"/>
      <c r="C7" s="10"/>
      <c r="D7" s="10"/>
      <c r="E7" s="91">
        <v>0</v>
      </c>
      <c r="F7" s="11"/>
    </row>
    <row r="8" spans="1:6" ht="15.75" thickBot="1">
      <c r="A8" s="29"/>
      <c r="B8" s="30"/>
      <c r="C8" s="31"/>
      <c r="D8" s="31"/>
      <c r="E8" s="32"/>
      <c r="F8" s="11"/>
    </row>
    <row r="9" spans="1:6">
      <c r="A9" s="127" t="s">
        <v>28</v>
      </c>
      <c r="B9" s="36"/>
      <c r="C9" s="37"/>
      <c r="D9" s="37"/>
      <c r="E9" s="38"/>
      <c r="F9" s="11"/>
    </row>
    <row r="10" spans="1:6" ht="48" thickBot="1">
      <c r="A10" s="125" t="s">
        <v>33</v>
      </c>
      <c r="B10" s="126" t="s">
        <v>31</v>
      </c>
      <c r="C10" s="10"/>
      <c r="D10" s="142" t="s">
        <v>37</v>
      </c>
      <c r="E10" s="116">
        <f>30*E6</f>
        <v>1200</v>
      </c>
      <c r="F10" s="11"/>
    </row>
    <row r="11" spans="1:6" ht="15.75" thickBot="1">
      <c r="A11" s="33"/>
      <c r="B11" s="34"/>
      <c r="C11" s="31"/>
      <c r="D11" s="31"/>
      <c r="E11" s="57"/>
      <c r="F11" s="11"/>
    </row>
    <row r="12" spans="1:6">
      <c r="A12" s="128" t="s">
        <v>20</v>
      </c>
      <c r="B12" s="129"/>
      <c r="C12" s="37"/>
      <c r="D12" s="37"/>
      <c r="E12" s="58"/>
      <c r="F12" s="11"/>
    </row>
    <row r="13" spans="1:6" ht="33" customHeight="1">
      <c r="A13" s="130" t="s">
        <v>32</v>
      </c>
      <c r="B13" s="131"/>
      <c r="C13" s="22"/>
      <c r="D13" s="10"/>
      <c r="E13" s="56"/>
      <c r="F13" s="11"/>
    </row>
    <row r="14" spans="1:6" ht="30">
      <c r="A14" s="132" t="s">
        <v>29</v>
      </c>
      <c r="B14" s="123" t="s">
        <v>8</v>
      </c>
      <c r="C14" s="10"/>
      <c r="D14" s="142" t="s">
        <v>37</v>
      </c>
      <c r="E14" s="92">
        <v>0</v>
      </c>
      <c r="F14" s="11"/>
    </row>
    <row r="15" spans="1:6" ht="52.5" customHeight="1">
      <c r="A15" s="133" t="s">
        <v>30</v>
      </c>
      <c r="B15" s="134" t="s">
        <v>21</v>
      </c>
      <c r="C15" s="10"/>
      <c r="D15" s="142" t="s">
        <v>37</v>
      </c>
      <c r="E15" s="92">
        <v>0</v>
      </c>
      <c r="F15" s="11"/>
    </row>
    <row r="16" spans="1:6" ht="15.75" thickBot="1">
      <c r="A16" s="135" t="s">
        <v>13</v>
      </c>
      <c r="B16" s="136" t="s">
        <v>8</v>
      </c>
      <c r="C16" s="12"/>
      <c r="D16" s="141" t="s">
        <v>37</v>
      </c>
      <c r="E16" s="93">
        <v>0</v>
      </c>
      <c r="F16" s="11"/>
    </row>
    <row r="17" spans="1:9" ht="15.75" thickBot="1">
      <c r="A17" s="14"/>
      <c r="B17" s="89"/>
      <c r="C17" s="10"/>
      <c r="D17" s="10"/>
      <c r="E17" s="59"/>
      <c r="F17" s="10"/>
      <c r="I17" s="24"/>
    </row>
    <row r="18" spans="1:9" ht="34.5" customHeight="1" thickBot="1">
      <c r="A18" s="137" t="s">
        <v>25</v>
      </c>
      <c r="B18" s="138"/>
      <c r="C18" s="139"/>
      <c r="D18" s="140" t="s">
        <v>37</v>
      </c>
      <c r="E18" s="117">
        <f>SUM(E10:E16)</f>
        <v>1200</v>
      </c>
      <c r="F18" s="11"/>
    </row>
    <row r="19" spans="1:9" ht="15.75" thickBot="1">
      <c r="A19" s="14"/>
      <c r="B19" s="15"/>
      <c r="C19" s="10"/>
      <c r="D19" s="10"/>
      <c r="E19" s="59"/>
      <c r="F19" s="11"/>
    </row>
    <row r="20" spans="1:9">
      <c r="A20" s="143" t="s">
        <v>26</v>
      </c>
      <c r="B20" s="144"/>
      <c r="C20" s="145"/>
      <c r="D20" s="146" t="s">
        <v>37</v>
      </c>
      <c r="E20" s="180">
        <v>0</v>
      </c>
      <c r="F20" s="11"/>
    </row>
    <row r="21" spans="1:9">
      <c r="A21" s="149" t="s">
        <v>12</v>
      </c>
      <c r="B21" s="150"/>
      <c r="C21" s="148"/>
      <c r="D21" s="147" t="s">
        <v>37</v>
      </c>
      <c r="E21" s="118">
        <f>SUM(E18)+(E20/20)</f>
        <v>1200</v>
      </c>
      <c r="F21" s="11"/>
    </row>
    <row r="22" spans="1:9">
      <c r="A22" s="41"/>
      <c r="B22" s="42"/>
      <c r="C22" s="25"/>
      <c r="D22" s="40" t="s">
        <v>38</v>
      </c>
      <c r="E22" s="60"/>
      <c r="F22" s="11"/>
    </row>
    <row r="23" spans="1:9" ht="15.75" thickBot="1">
      <c r="A23" s="151" t="s">
        <v>27</v>
      </c>
      <c r="B23" s="152"/>
      <c r="C23" s="153"/>
      <c r="D23" s="154" t="s">
        <v>37</v>
      </c>
      <c r="E23" s="119">
        <f>SUM(E21*20)</f>
        <v>24000</v>
      </c>
      <c r="F23" s="11"/>
    </row>
    <row r="24" spans="1:9" ht="15.75" thickBot="1">
      <c r="A24" s="43"/>
      <c r="B24" s="44"/>
      <c r="C24" s="10"/>
      <c r="D24" s="10"/>
      <c r="E24" s="59"/>
      <c r="F24" s="11"/>
    </row>
    <row r="25" spans="1:9">
      <c r="A25" s="155" t="s">
        <v>22</v>
      </c>
      <c r="B25" s="156"/>
      <c r="C25" s="157"/>
      <c r="D25" s="157"/>
      <c r="E25" s="158"/>
      <c r="F25" s="11"/>
    </row>
    <row r="26" spans="1:9">
      <c r="A26" s="159" t="s">
        <v>16</v>
      </c>
      <c r="B26" s="160"/>
      <c r="C26" s="161"/>
      <c r="D26" s="162" t="s">
        <v>37</v>
      </c>
      <c r="E26" s="178">
        <v>0</v>
      </c>
      <c r="F26" s="11"/>
    </row>
    <row r="27" spans="1:9" ht="15.75" thickBot="1">
      <c r="A27" s="165" t="s">
        <v>15</v>
      </c>
      <c r="B27" s="166"/>
      <c r="C27" s="164"/>
      <c r="D27" s="163" t="s">
        <v>37</v>
      </c>
      <c r="E27" s="179">
        <f>SUM(E26*20)</f>
        <v>0</v>
      </c>
      <c r="F27" s="11"/>
    </row>
    <row r="28" spans="1:9" ht="15.75" thickBot="1">
      <c r="A28" s="43"/>
      <c r="B28" s="44"/>
      <c r="C28" s="10"/>
      <c r="D28" s="39"/>
      <c r="E28" s="59"/>
      <c r="F28" s="11"/>
    </row>
    <row r="29" spans="1:9" ht="15.75" thickBot="1">
      <c r="A29" s="167" t="s">
        <v>23</v>
      </c>
      <c r="B29" s="168"/>
      <c r="C29" s="169"/>
      <c r="D29" s="170" t="s">
        <v>37</v>
      </c>
      <c r="E29" s="120">
        <f>SUM(E23-E27)</f>
        <v>24000</v>
      </c>
      <c r="F29" s="11"/>
    </row>
    <row r="30" spans="1:9">
      <c r="A30" s="14"/>
      <c r="B30" s="15"/>
      <c r="C30" s="10"/>
      <c r="D30" s="10"/>
      <c r="E30" s="10"/>
      <c r="F30" s="11"/>
    </row>
    <row r="31" spans="1:9">
      <c r="A31" s="14"/>
      <c r="B31" s="15"/>
      <c r="C31" s="10"/>
      <c r="D31" s="10"/>
      <c r="E31" s="10"/>
      <c r="F31" s="11"/>
    </row>
    <row r="32" spans="1:9" ht="15.75" thickBot="1">
      <c r="A32" s="16"/>
      <c r="B32" s="17"/>
      <c r="C32" s="12"/>
      <c r="D32" s="12"/>
      <c r="E32" s="12"/>
      <c r="F32" s="13"/>
    </row>
    <row r="33" spans="1:2" hidden="1">
      <c r="A33" s="1"/>
      <c r="B33" s="1"/>
    </row>
    <row r="34" spans="1:2" hidden="1">
      <c r="A34" s="1"/>
      <c r="B34" s="1"/>
    </row>
  </sheetData>
  <sheetProtection password="CD10" sheet="1" objects="1" scenarios="1"/>
  <mergeCells count="8">
    <mergeCell ref="A13:B13"/>
    <mergeCell ref="A18:C18"/>
    <mergeCell ref="A29:B29"/>
    <mergeCell ref="A21:B21"/>
    <mergeCell ref="A20:B20"/>
    <mergeCell ref="A23:B23"/>
    <mergeCell ref="A27:B27"/>
    <mergeCell ref="A26:B2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Normal="100" workbookViewId="0">
      <selection activeCell="A19" sqref="A19:C19"/>
    </sheetView>
  </sheetViews>
  <sheetFormatPr baseColWidth="10" defaultColWidth="0" defaultRowHeight="15" zeroHeight="1"/>
  <cols>
    <col min="1" max="1" width="21.85546875" style="71" customWidth="1"/>
    <col min="2" max="2" width="7.7109375" style="71" customWidth="1"/>
    <col min="3" max="3" width="17.140625" style="71" customWidth="1"/>
    <col min="4" max="7" width="11.42578125" style="71" customWidth="1"/>
    <col min="8" max="8" width="0" hidden="1" customWidth="1"/>
    <col min="9" max="16384" width="11.42578125" hidden="1"/>
  </cols>
  <sheetData>
    <row r="1" spans="1:8" ht="18.75">
      <c r="A1" s="76" t="s">
        <v>9</v>
      </c>
      <c r="B1" s="94"/>
      <c r="C1" s="20"/>
      <c r="D1" s="20"/>
      <c r="E1" s="20"/>
      <c r="F1" s="20"/>
      <c r="G1" s="21"/>
    </row>
    <row r="2" spans="1:8">
      <c r="A2" s="14" t="s">
        <v>19</v>
      </c>
      <c r="B2" s="15"/>
      <c r="C2" s="15"/>
      <c r="D2" s="10"/>
      <c r="E2" s="10"/>
      <c r="F2" s="10"/>
      <c r="G2" s="11"/>
    </row>
    <row r="3" spans="1:8">
      <c r="A3" s="77"/>
      <c r="B3" s="10"/>
      <c r="C3" s="10"/>
      <c r="D3" s="10"/>
      <c r="E3" s="10"/>
      <c r="F3" s="10"/>
      <c r="G3" s="11"/>
    </row>
    <row r="4" spans="1:8" ht="17.25">
      <c r="A4" s="104" t="s">
        <v>0</v>
      </c>
      <c r="B4" s="96"/>
      <c r="C4" s="5" t="s">
        <v>2</v>
      </c>
      <c r="D4" s="66"/>
      <c r="E4" s="78"/>
      <c r="F4" s="171">
        <v>140</v>
      </c>
      <c r="G4" s="11"/>
      <c r="H4" s="3"/>
    </row>
    <row r="5" spans="1:8" ht="18" thickBot="1">
      <c r="A5" s="105"/>
      <c r="B5" s="106"/>
      <c r="C5" s="6" t="s">
        <v>3</v>
      </c>
      <c r="D5" s="65"/>
      <c r="E5" s="12"/>
      <c r="F5" s="172">
        <v>40</v>
      </c>
      <c r="G5" s="11"/>
      <c r="H5" s="3"/>
    </row>
    <row r="6" spans="1:8">
      <c r="A6" s="18" t="s">
        <v>10</v>
      </c>
      <c r="B6" s="176">
        <v>6</v>
      </c>
      <c r="C6" s="5" t="s">
        <v>44</v>
      </c>
      <c r="D6" s="10"/>
      <c r="E6" s="39" t="s">
        <v>37</v>
      </c>
      <c r="F6" s="79">
        <f>B6*F4*12</f>
        <v>10080</v>
      </c>
      <c r="G6" s="11"/>
      <c r="H6" s="3"/>
    </row>
    <row r="7" spans="1:8">
      <c r="A7" s="18" t="s">
        <v>10</v>
      </c>
      <c r="B7" s="176">
        <v>6</v>
      </c>
      <c r="C7" s="5" t="s">
        <v>43</v>
      </c>
      <c r="D7" s="10"/>
      <c r="E7" s="39" t="s">
        <v>37</v>
      </c>
      <c r="F7" s="79">
        <f>B7*F5*12</f>
        <v>2880</v>
      </c>
      <c r="G7" s="11"/>
      <c r="H7" s="3"/>
    </row>
    <row r="8" spans="1:8" ht="62.25">
      <c r="A8" s="104" t="s">
        <v>1</v>
      </c>
      <c r="B8" s="96"/>
      <c r="C8" s="7" t="s">
        <v>34</v>
      </c>
      <c r="D8" s="10"/>
      <c r="E8" s="39" t="s">
        <v>37</v>
      </c>
      <c r="F8" s="80">
        <f>30*F5</f>
        <v>1200</v>
      </c>
      <c r="G8" s="11"/>
      <c r="H8" s="3"/>
    </row>
    <row r="9" spans="1:8" ht="16.5" customHeight="1">
      <c r="A9" s="107" t="s">
        <v>11</v>
      </c>
      <c r="B9" s="108"/>
      <c r="C9" s="8" t="s">
        <v>8</v>
      </c>
      <c r="D9" s="81"/>
      <c r="E9" s="82" t="s">
        <v>37</v>
      </c>
      <c r="F9" s="173">
        <v>500</v>
      </c>
      <c r="G9" s="11"/>
      <c r="H9" s="3"/>
    </row>
    <row r="10" spans="1:8">
      <c r="A10" s="109" t="s">
        <v>5</v>
      </c>
      <c r="B10" s="96"/>
      <c r="C10" s="2"/>
      <c r="D10" s="10"/>
      <c r="E10" s="10"/>
      <c r="F10" s="80"/>
      <c r="G10" s="11"/>
      <c r="H10" s="3"/>
    </row>
    <row r="11" spans="1:8" ht="15.75">
      <c r="A11" s="110" t="s">
        <v>4</v>
      </c>
      <c r="B11" s="97"/>
      <c r="C11" s="96"/>
      <c r="D11" s="95" t="s">
        <v>37</v>
      </c>
      <c r="E11" s="96"/>
      <c r="F11" s="61">
        <f>SUM(F6:F9)</f>
        <v>14660</v>
      </c>
      <c r="G11" s="64"/>
      <c r="H11" s="3"/>
    </row>
    <row r="12" spans="1:8">
      <c r="A12" s="14"/>
      <c r="B12" s="15"/>
      <c r="C12" s="15"/>
      <c r="D12" s="10"/>
      <c r="E12" s="39"/>
      <c r="F12" s="59"/>
      <c r="G12" s="11"/>
      <c r="H12" s="3"/>
    </row>
    <row r="13" spans="1:8">
      <c r="A13" s="14"/>
      <c r="B13" s="15"/>
      <c r="C13" s="15"/>
      <c r="D13" s="10"/>
      <c r="E13" s="39"/>
      <c r="F13" s="59"/>
      <c r="G13" s="11"/>
      <c r="H13" s="3"/>
    </row>
    <row r="14" spans="1:8">
      <c r="A14" s="99" t="s">
        <v>6</v>
      </c>
      <c r="B14" s="100"/>
      <c r="C14" s="101"/>
      <c r="D14" s="95" t="s">
        <v>37</v>
      </c>
      <c r="E14" s="96"/>
      <c r="F14" s="61">
        <f>F11*20</f>
        <v>293200</v>
      </c>
      <c r="G14" s="11"/>
      <c r="H14" s="3"/>
    </row>
    <row r="15" spans="1:8">
      <c r="A15" s="77"/>
      <c r="B15" s="10"/>
      <c r="C15" s="10"/>
      <c r="D15" s="10"/>
      <c r="E15" s="39"/>
      <c r="F15" s="59"/>
      <c r="G15" s="11"/>
      <c r="H15" s="3"/>
    </row>
    <row r="16" spans="1:8">
      <c r="A16" s="99" t="s">
        <v>14</v>
      </c>
      <c r="B16" s="100"/>
      <c r="C16" s="101"/>
      <c r="D16" s="95" t="s">
        <v>37</v>
      </c>
      <c r="E16" s="96"/>
      <c r="F16" s="174">
        <v>0</v>
      </c>
      <c r="G16" s="11"/>
      <c r="H16" s="3"/>
    </row>
    <row r="17" spans="1:8" ht="15.75" thickBot="1">
      <c r="A17" s="111" t="s">
        <v>54</v>
      </c>
      <c r="B17" s="112"/>
      <c r="C17" s="113"/>
      <c r="D17" s="95" t="s">
        <v>37</v>
      </c>
      <c r="E17" s="97"/>
      <c r="F17" s="175">
        <v>0</v>
      </c>
      <c r="G17" s="11"/>
      <c r="H17" s="3"/>
    </row>
    <row r="18" spans="1:8" ht="15.75" thickBot="1">
      <c r="A18" s="99" t="s">
        <v>17</v>
      </c>
      <c r="B18" s="100"/>
      <c r="C18" s="101"/>
      <c r="D18" s="95" t="s">
        <v>37</v>
      </c>
      <c r="E18" s="98"/>
      <c r="F18" s="62">
        <f>SUM(F16-F14+F17)</f>
        <v>-293200</v>
      </c>
      <c r="G18" s="11"/>
      <c r="H18" s="3"/>
    </row>
    <row r="19" spans="1:8" ht="93.75" customHeight="1">
      <c r="A19" s="102" t="s">
        <v>53</v>
      </c>
      <c r="B19" s="103"/>
      <c r="C19" s="103"/>
      <c r="D19" s="10"/>
      <c r="E19" s="10"/>
      <c r="F19" s="10"/>
      <c r="G19" s="11"/>
      <c r="H19" s="3"/>
    </row>
    <row r="20" spans="1:8">
      <c r="A20" s="77"/>
      <c r="B20" s="10"/>
      <c r="C20" s="10"/>
      <c r="D20" s="10"/>
      <c r="E20" s="10"/>
      <c r="F20" s="10"/>
      <c r="G20" s="11"/>
    </row>
    <row r="21" spans="1:8" ht="13.5" customHeight="1">
      <c r="A21" s="77"/>
      <c r="B21" s="10"/>
      <c r="C21" s="10"/>
      <c r="D21" s="10"/>
      <c r="E21" s="10"/>
      <c r="F21" s="10"/>
      <c r="G21" s="11"/>
    </row>
    <row r="22" spans="1:8" ht="15.75" thickBot="1">
      <c r="A22" s="83"/>
      <c r="B22" s="12"/>
      <c r="C22" s="12"/>
      <c r="D22" s="12"/>
      <c r="E22" s="12"/>
      <c r="F22" s="12"/>
      <c r="G22" s="13"/>
    </row>
  </sheetData>
  <sheetProtection password="CD10" sheet="1" objects="1" scenarios="1"/>
  <mergeCells count="16">
    <mergeCell ref="A14:C14"/>
    <mergeCell ref="A19:C19"/>
    <mergeCell ref="A16:C16"/>
    <mergeCell ref="A18:C18"/>
    <mergeCell ref="A4:B4"/>
    <mergeCell ref="A5:B5"/>
    <mergeCell ref="A8:B8"/>
    <mergeCell ref="A9:B9"/>
    <mergeCell ref="A10:B10"/>
    <mergeCell ref="A11:C11"/>
    <mergeCell ref="A17:C17"/>
    <mergeCell ref="D11:E11"/>
    <mergeCell ref="D14:E14"/>
    <mergeCell ref="D16:E16"/>
    <mergeCell ref="D17:E17"/>
    <mergeCell ref="D18:E18"/>
  </mergeCells>
  <pageMargins left="0.7" right="0.7" top="0.78740157499999996" bottom="0.78740157499999996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Normal="100" workbookViewId="0">
      <selection activeCell="E7" sqref="E7"/>
    </sheetView>
  </sheetViews>
  <sheetFormatPr baseColWidth="10" defaultColWidth="0" defaultRowHeight="15" zeroHeight="1"/>
  <cols>
    <col min="1" max="1" width="14.5703125" customWidth="1"/>
    <col min="2" max="2" width="15.85546875" customWidth="1"/>
    <col min="3" max="3" width="16.85546875" customWidth="1"/>
    <col min="4" max="6" width="11.42578125" customWidth="1"/>
    <col min="7" max="16384" width="11.42578125" hidden="1"/>
  </cols>
  <sheetData>
    <row r="1" spans="1:6" ht="18.75">
      <c r="A1" s="70" t="s">
        <v>46</v>
      </c>
      <c r="B1" s="70"/>
      <c r="C1" s="70"/>
      <c r="D1" s="71"/>
      <c r="E1" s="71"/>
      <c r="F1" s="71"/>
    </row>
    <row r="2" spans="1:6" ht="15.75" thickBot="1">
      <c r="A2" s="71"/>
      <c r="B2" s="71"/>
      <c r="C2" s="71"/>
      <c r="D2" s="71"/>
      <c r="E2" s="71"/>
      <c r="F2" s="71"/>
    </row>
    <row r="3" spans="1:6">
      <c r="A3" s="27" t="s">
        <v>36</v>
      </c>
      <c r="B3" s="28"/>
      <c r="C3" s="28"/>
      <c r="D3" s="28"/>
      <c r="E3" s="46"/>
      <c r="F3" s="71"/>
    </row>
    <row r="4" spans="1:6" ht="15.75" thickBot="1">
      <c r="A4" s="50" t="s">
        <v>55</v>
      </c>
      <c r="B4" s="51"/>
      <c r="C4" s="51"/>
      <c r="D4" s="45" t="s">
        <v>37</v>
      </c>
      <c r="E4" s="72">
        <v>7208.04</v>
      </c>
      <c r="F4" s="71"/>
    </row>
    <row r="5" spans="1:6" ht="15.75" thickBot="1">
      <c r="A5" s="71"/>
      <c r="B5" s="71"/>
      <c r="C5" s="71"/>
      <c r="D5" s="71"/>
      <c r="E5" s="71"/>
      <c r="F5" s="71"/>
    </row>
    <row r="6" spans="1:6">
      <c r="A6" s="27" t="s">
        <v>47</v>
      </c>
      <c r="B6" s="28"/>
      <c r="C6" s="28"/>
      <c r="D6" s="28"/>
      <c r="E6" s="46"/>
      <c r="F6" s="71"/>
    </row>
    <row r="7" spans="1:6" ht="30">
      <c r="A7" s="75" t="s">
        <v>51</v>
      </c>
      <c r="B7" s="7" t="s">
        <v>43</v>
      </c>
      <c r="C7" s="10"/>
      <c r="D7" s="39" t="s">
        <v>37</v>
      </c>
      <c r="E7" s="177">
        <v>2800</v>
      </c>
      <c r="F7" s="71"/>
    </row>
    <row r="8" spans="1:6" ht="62.25">
      <c r="A8" s="67" t="s">
        <v>1</v>
      </c>
      <c r="B8" s="7" t="s">
        <v>35</v>
      </c>
      <c r="C8" s="10"/>
      <c r="D8" s="39" t="s">
        <v>37</v>
      </c>
      <c r="E8" s="73">
        <f>Mietobjekt!F8</f>
        <v>1200</v>
      </c>
      <c r="F8" s="71"/>
    </row>
    <row r="9" spans="1:6" ht="30.75" thickBot="1">
      <c r="A9" s="69" t="s">
        <v>42</v>
      </c>
      <c r="B9" s="68" t="s">
        <v>8</v>
      </c>
      <c r="C9" s="12"/>
      <c r="D9" s="45" t="s">
        <v>37</v>
      </c>
      <c r="E9" s="74">
        <f>Mietobjekt!F9</f>
        <v>500</v>
      </c>
      <c r="F9" s="71"/>
    </row>
    <row r="10" spans="1:6">
      <c r="A10" s="71"/>
      <c r="B10" s="71"/>
      <c r="C10" s="71"/>
      <c r="D10" s="71"/>
      <c r="E10" s="71"/>
      <c r="F10" s="71"/>
    </row>
    <row r="11" spans="1:6" ht="51" customHeight="1">
      <c r="A11" s="115" t="s">
        <v>56</v>
      </c>
      <c r="B11" s="115"/>
      <c r="C11" s="52"/>
      <c r="D11" s="53" t="s">
        <v>37</v>
      </c>
      <c r="E11" s="54">
        <f>SUM(E4+E7+E8)</f>
        <v>11208.04</v>
      </c>
      <c r="F11" s="71"/>
    </row>
    <row r="12" spans="1:6">
      <c r="A12" s="71"/>
      <c r="B12" s="71"/>
      <c r="C12" s="71"/>
      <c r="D12" s="71"/>
      <c r="E12" s="71"/>
      <c r="F12" s="71"/>
    </row>
    <row r="13" spans="1:6">
      <c r="A13" s="48" t="s">
        <v>39</v>
      </c>
      <c r="B13" s="48"/>
      <c r="C13" s="48"/>
      <c r="D13" s="63" t="s">
        <v>37</v>
      </c>
      <c r="E13" s="49">
        <f>SUM(E11*20)</f>
        <v>224160.80000000002</v>
      </c>
      <c r="F13" s="71"/>
    </row>
    <row r="14" spans="1:6">
      <c r="A14" s="71"/>
      <c r="B14" s="71"/>
      <c r="C14" s="71"/>
      <c r="D14" s="71"/>
      <c r="E14" s="71"/>
      <c r="F14" s="71"/>
    </row>
    <row r="15" spans="1:6">
      <c r="A15" s="71"/>
      <c r="B15" s="71"/>
      <c r="C15" s="71"/>
      <c r="D15" s="71"/>
      <c r="E15" s="71"/>
      <c r="F15" s="71"/>
    </row>
    <row r="16" spans="1:6" ht="99" customHeight="1">
      <c r="A16" s="114" t="s">
        <v>52</v>
      </c>
      <c r="B16" s="114"/>
      <c r="C16" s="71"/>
      <c r="D16" s="71"/>
      <c r="E16" s="71"/>
      <c r="F16" s="71"/>
    </row>
    <row r="17" spans="1:6">
      <c r="A17" s="71"/>
      <c r="B17" s="71"/>
      <c r="C17" s="71"/>
      <c r="D17" s="71"/>
      <c r="E17" s="71"/>
    </row>
    <row r="18" spans="1:6">
      <c r="A18" s="71"/>
      <c r="B18" s="71"/>
      <c r="C18" s="71"/>
      <c r="D18" s="71"/>
      <c r="E18" s="71"/>
      <c r="F18" s="71"/>
    </row>
  </sheetData>
  <mergeCells count="2">
    <mergeCell ref="A16:B16"/>
    <mergeCell ref="A11:B1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Normal="100" workbookViewId="0">
      <selection activeCell="E7" sqref="E7"/>
    </sheetView>
  </sheetViews>
  <sheetFormatPr baseColWidth="10" defaultColWidth="0" defaultRowHeight="15" customHeight="1" zeroHeight="1"/>
  <cols>
    <col min="1" max="1" width="14.5703125" customWidth="1"/>
    <col min="2" max="2" width="15.85546875" customWidth="1"/>
    <col min="3" max="3" width="16.85546875" customWidth="1"/>
    <col min="4" max="6" width="11.42578125" customWidth="1"/>
    <col min="7" max="16384" width="11.42578125" hidden="1"/>
  </cols>
  <sheetData>
    <row r="1" spans="1:6" ht="18.75">
      <c r="A1" s="70" t="s">
        <v>46</v>
      </c>
      <c r="B1" s="70"/>
      <c r="C1" s="70"/>
      <c r="D1" s="71"/>
      <c r="E1" s="71"/>
      <c r="F1" s="71"/>
    </row>
    <row r="2" spans="1:6" ht="15.75" thickBot="1">
      <c r="A2" s="71"/>
      <c r="B2" s="71"/>
      <c r="C2" s="71"/>
      <c r="D2" s="71"/>
      <c r="E2" s="71"/>
      <c r="F2" s="71"/>
    </row>
    <row r="3" spans="1:6">
      <c r="A3" s="27" t="s">
        <v>36</v>
      </c>
      <c r="B3" s="28"/>
      <c r="C3" s="28"/>
      <c r="D3" s="28"/>
      <c r="E3" s="46"/>
      <c r="F3" s="71"/>
    </row>
    <row r="4" spans="1:6" ht="15.75" thickBot="1">
      <c r="A4" s="50" t="s">
        <v>50</v>
      </c>
      <c r="B4" s="51"/>
      <c r="C4" s="51"/>
      <c r="D4" s="45" t="s">
        <v>37</v>
      </c>
      <c r="E4" s="72">
        <v>7931.64</v>
      </c>
      <c r="F4" s="71"/>
    </row>
    <row r="5" spans="1:6" ht="15.75" thickBot="1">
      <c r="A5" s="83"/>
      <c r="B5" s="71"/>
      <c r="C5" s="71"/>
      <c r="D5" s="71"/>
      <c r="E5" s="71"/>
      <c r="F5" s="71"/>
    </row>
    <row r="6" spans="1:6">
      <c r="A6" s="27" t="s">
        <v>47</v>
      </c>
      <c r="B6" s="28"/>
      <c r="C6" s="28"/>
      <c r="D6" s="28"/>
      <c r="E6" s="46"/>
      <c r="F6" s="71"/>
    </row>
    <row r="7" spans="1:6" ht="30">
      <c r="A7" s="75" t="s">
        <v>51</v>
      </c>
      <c r="B7" s="7" t="s">
        <v>43</v>
      </c>
      <c r="C7" s="10"/>
      <c r="D7" s="39" t="s">
        <v>37</v>
      </c>
      <c r="E7" s="177">
        <v>2800</v>
      </c>
      <c r="F7" s="71"/>
    </row>
    <row r="8" spans="1:6" ht="62.25">
      <c r="A8" s="67" t="s">
        <v>1</v>
      </c>
      <c r="B8" s="7" t="s">
        <v>35</v>
      </c>
      <c r="C8" s="10"/>
      <c r="D8" s="39" t="s">
        <v>37</v>
      </c>
      <c r="E8" s="73">
        <f>Mietobjekt!F8</f>
        <v>1200</v>
      </c>
      <c r="F8" s="71"/>
    </row>
    <row r="9" spans="1:6" ht="30.75" thickBot="1">
      <c r="A9" s="69" t="s">
        <v>42</v>
      </c>
      <c r="B9" s="68" t="s">
        <v>8</v>
      </c>
      <c r="C9" s="12"/>
      <c r="D9" s="45" t="s">
        <v>37</v>
      </c>
      <c r="E9" s="74">
        <f>Mietobjekt!F9</f>
        <v>500</v>
      </c>
      <c r="F9" s="71"/>
    </row>
    <row r="10" spans="1:6">
      <c r="A10" s="71"/>
      <c r="B10" s="71"/>
      <c r="C10" s="71"/>
      <c r="D10" s="71"/>
      <c r="E10" s="71"/>
      <c r="F10" s="71"/>
    </row>
    <row r="11" spans="1:6" ht="51" customHeight="1">
      <c r="A11" s="115" t="s">
        <v>56</v>
      </c>
      <c r="B11" s="115"/>
      <c r="C11" s="52"/>
      <c r="D11" s="53" t="s">
        <v>37</v>
      </c>
      <c r="E11" s="54">
        <f>SUM(E4+E7+E8)</f>
        <v>11931.64</v>
      </c>
      <c r="F11" s="71"/>
    </row>
    <row r="12" spans="1:6">
      <c r="A12" s="71"/>
      <c r="B12" s="71"/>
      <c r="C12" s="71"/>
      <c r="D12" s="71"/>
      <c r="E12" s="71"/>
      <c r="F12" s="71"/>
    </row>
    <row r="13" spans="1:6">
      <c r="A13" s="48" t="s">
        <v>39</v>
      </c>
      <c r="B13" s="48"/>
      <c r="C13" s="48"/>
      <c r="D13" s="63" t="s">
        <v>37</v>
      </c>
      <c r="E13" s="49">
        <f>SUM(E11*20)</f>
        <v>238632.8</v>
      </c>
      <c r="F13" s="71"/>
    </row>
    <row r="14" spans="1:6">
      <c r="A14" s="71"/>
      <c r="B14" s="71"/>
      <c r="C14" s="71"/>
      <c r="D14" s="71"/>
      <c r="E14" s="71"/>
      <c r="F14" s="71"/>
    </row>
    <row r="15" spans="1:6">
      <c r="A15" s="71"/>
      <c r="B15" s="71"/>
      <c r="C15" s="71"/>
      <c r="D15" s="71"/>
      <c r="E15" s="71"/>
      <c r="F15" s="71"/>
    </row>
    <row r="16" spans="1:6" ht="99" customHeight="1">
      <c r="A16" s="114" t="s">
        <v>52</v>
      </c>
      <c r="B16" s="114"/>
      <c r="C16" s="71"/>
      <c r="D16" s="71"/>
      <c r="E16" s="71"/>
      <c r="F16" s="71"/>
    </row>
    <row r="17" spans="1:6">
      <c r="A17" s="71"/>
      <c r="B17" s="71"/>
      <c r="C17" s="71"/>
      <c r="D17" s="71"/>
      <c r="E17" s="71"/>
    </row>
    <row r="18" spans="1:6" ht="15" customHeight="1">
      <c r="A18" s="71"/>
      <c r="B18" s="71"/>
      <c r="C18" s="71"/>
      <c r="D18" s="71"/>
      <c r="E18" s="71"/>
      <c r="F18" s="71"/>
    </row>
  </sheetData>
  <mergeCells count="2">
    <mergeCell ref="A11:B11"/>
    <mergeCell ref="A16:B16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sqref="A1:E9"/>
    </sheetView>
  </sheetViews>
  <sheetFormatPr baseColWidth="10" defaultColWidth="0" defaultRowHeight="15" zeroHeight="1"/>
  <cols>
    <col min="1" max="2" width="11.42578125" customWidth="1"/>
    <col min="3" max="3" width="15.140625" customWidth="1"/>
    <col min="4" max="6" width="11.42578125" customWidth="1"/>
    <col min="7" max="16384" width="11.42578125" hidden="1"/>
  </cols>
  <sheetData>
    <row r="1" spans="1:6" ht="21">
      <c r="A1" s="84" t="s">
        <v>41</v>
      </c>
      <c r="B1" s="84"/>
      <c r="C1" s="84"/>
      <c r="D1" s="71"/>
      <c r="E1" s="71"/>
      <c r="F1" s="71"/>
    </row>
    <row r="2" spans="1:6" ht="15.75" thickBot="1">
      <c r="A2" s="71"/>
      <c r="B2" s="71"/>
      <c r="C2" s="71"/>
      <c r="D2" s="71"/>
      <c r="E2" s="71"/>
      <c r="F2" s="71"/>
    </row>
    <row r="3" spans="1:6" ht="15.75" thickBot="1">
      <c r="A3" s="85" t="s">
        <v>40</v>
      </c>
      <c r="B3" s="31"/>
      <c r="C3" s="31"/>
      <c r="D3" s="86" t="s">
        <v>37</v>
      </c>
      <c r="E3" s="55">
        <f>Pfarrhaus!E29</f>
        <v>24000</v>
      </c>
      <c r="F3" s="71"/>
    </row>
    <row r="4" spans="1:6" ht="15.75" thickBot="1">
      <c r="A4" s="71"/>
      <c r="B4" s="71"/>
      <c r="C4" s="71"/>
      <c r="D4" s="87"/>
      <c r="E4" s="47"/>
      <c r="F4" s="71"/>
    </row>
    <row r="5" spans="1:6" ht="15.75" thickBot="1">
      <c r="A5" s="85" t="s">
        <v>45</v>
      </c>
      <c r="B5" s="31"/>
      <c r="C5" s="31"/>
      <c r="D5" s="86" t="s">
        <v>37</v>
      </c>
      <c r="E5" s="55">
        <f>Mietobjekt!F14</f>
        <v>293200</v>
      </c>
      <c r="F5" s="71"/>
    </row>
    <row r="6" spans="1:6" ht="15.75" thickBot="1">
      <c r="A6" s="71"/>
      <c r="B6" s="71"/>
      <c r="C6" s="71"/>
      <c r="D6" s="87"/>
      <c r="E6" s="1"/>
      <c r="F6" s="71"/>
    </row>
    <row r="7" spans="1:6" ht="15.75" thickBot="1">
      <c r="A7" s="85" t="s">
        <v>48</v>
      </c>
      <c r="B7" s="31"/>
      <c r="C7" s="31"/>
      <c r="D7" s="86" t="s">
        <v>37</v>
      </c>
      <c r="E7" s="55">
        <f>'KG ohne Pfarrwhg. (ledig)'!E13</f>
        <v>224160.80000000002</v>
      </c>
      <c r="F7" s="71"/>
    </row>
    <row r="8" spans="1:6" ht="15.75" thickBot="1">
      <c r="A8" s="71"/>
      <c r="B8" s="71"/>
      <c r="C8" s="71"/>
      <c r="D8" s="71"/>
      <c r="E8" s="71"/>
      <c r="F8" s="71"/>
    </row>
    <row r="9" spans="1:6" ht="15.75" thickBot="1">
      <c r="A9" s="85" t="s">
        <v>49</v>
      </c>
      <c r="B9" s="31"/>
      <c r="C9" s="31"/>
      <c r="D9" s="86" t="s">
        <v>37</v>
      </c>
      <c r="E9" s="88">
        <f>'KG ohne Pfarrwhg. (verheiratet)'!E13</f>
        <v>238632.8</v>
      </c>
      <c r="F9" s="71"/>
    </row>
  </sheetData>
  <conditionalFormatting sqref="A3:E7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9:E9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9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:E9">
    <cfRule type="colorScale" priority="1">
      <colorScale>
        <cfvo type="min" val="0"/>
        <cfvo type="percentile" val="50"/>
        <cfvo type="max" val="0"/>
        <color rgb="FF00B050"/>
        <color rgb="FFFFFF00"/>
        <color rgb="FFFF0000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Pfarrhaus</vt:lpstr>
      <vt:lpstr>Mietobjekt</vt:lpstr>
      <vt:lpstr>KG ohne Pfarrwhg. (ledig)</vt:lpstr>
      <vt:lpstr>KG ohne Pfarrwhg. (verheiratet)</vt:lpstr>
      <vt:lpstr>Vergleich</vt:lpstr>
    </vt:vector>
  </TitlesOfParts>
  <Company>Landeskirchenrat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Evang. Kirche der Pfalz</cp:lastModifiedBy>
  <cp:lastPrinted>2012-01-26T09:37:54Z</cp:lastPrinted>
  <dcterms:created xsi:type="dcterms:W3CDTF">2011-12-20T10:29:46Z</dcterms:created>
  <dcterms:modified xsi:type="dcterms:W3CDTF">2012-02-28T10:21:56Z</dcterms:modified>
</cp:coreProperties>
</file>